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570" windowHeight="7950" activeTab="1"/>
  </bookViews>
  <sheets>
    <sheet name="прил 2" sheetId="2" r:id="rId1"/>
    <sheet name="Ресурсное обеспечение" sheetId="3" r:id="rId2"/>
  </sheets>
  <definedNames>
    <definedName name="_xlnm.Print_Area" localSheetId="1">'Ресурсное обеспечение'!$A$1:$K$20</definedName>
  </definedNames>
  <calcPr calcId="124519"/>
</workbook>
</file>

<file path=xl/calcChain.xml><?xml version="1.0" encoding="utf-8"?>
<calcChain xmlns="http://schemas.openxmlformats.org/spreadsheetml/2006/main">
  <c r="F18" i="3"/>
  <c r="D18" s="1"/>
  <c r="E60" i="2"/>
  <c r="D60"/>
  <c r="J60"/>
  <c r="D32"/>
  <c r="D33"/>
  <c r="D23"/>
  <c r="D24"/>
  <c r="I30"/>
  <c r="E20" i="3"/>
  <c r="F20"/>
  <c r="G20"/>
  <c r="H20"/>
  <c r="I20"/>
  <c r="F19"/>
  <c r="D19" s="1"/>
  <c r="D29" i="2"/>
  <c r="E59"/>
  <c r="F59"/>
  <c r="G59"/>
  <c r="H59"/>
  <c r="J59"/>
  <c r="I28"/>
  <c r="I55" s="1"/>
  <c r="J20" i="3"/>
  <c r="D52" i="2"/>
  <c r="E53"/>
  <c r="D17" i="3"/>
  <c r="F17"/>
  <c r="I27" i="2"/>
  <c r="G53"/>
  <c r="D46"/>
  <c r="D40"/>
  <c r="D31"/>
  <c r="D22"/>
  <c r="E58"/>
  <c r="F58"/>
  <c r="G58"/>
  <c r="H58"/>
  <c r="J58"/>
  <c r="I58"/>
  <c r="D58" s="1"/>
  <c r="E56"/>
  <c r="F56"/>
  <c r="G56"/>
  <c r="H56"/>
  <c r="J56"/>
  <c r="I56"/>
  <c r="D56" s="1"/>
  <c r="F15" i="3"/>
  <c r="D15" s="1"/>
  <c r="F14"/>
  <c r="D14" s="1"/>
  <c r="D45" i="2"/>
  <c r="D44"/>
  <c r="D43"/>
  <c r="D38"/>
  <c r="D37"/>
  <c r="D36"/>
  <c r="D20"/>
  <c r="E57"/>
  <c r="F57"/>
  <c r="G57"/>
  <c r="H57"/>
  <c r="J57"/>
  <c r="I57"/>
  <c r="D57" s="1"/>
  <c r="E55"/>
  <c r="F55"/>
  <c r="G55"/>
  <c r="H55"/>
  <c r="J55"/>
  <c r="E54"/>
  <c r="D54" s="1"/>
  <c r="F54"/>
  <c r="G54"/>
  <c r="H54"/>
  <c r="J54"/>
  <c r="J61" s="1"/>
  <c r="D30"/>
  <c r="I54"/>
  <c r="D21"/>
  <c r="D19"/>
  <c r="F16" i="3"/>
  <c r="D16" s="1"/>
  <c r="F13"/>
  <c r="D13" s="1"/>
  <c r="D11"/>
  <c r="F11"/>
  <c r="F12"/>
  <c r="D12" s="1"/>
  <c r="F10"/>
  <c r="D10" s="1"/>
  <c r="F51" i="2"/>
  <c r="D51" s="1"/>
  <c r="D18"/>
  <c r="D25"/>
  <c r="D26"/>
  <c r="D27"/>
  <c r="D34"/>
  <c r="D35"/>
  <c r="D39"/>
  <c r="D41"/>
  <c r="D42"/>
  <c r="D47"/>
  <c r="D48"/>
  <c r="D17"/>
  <c r="H53"/>
  <c r="F49"/>
  <c r="D49" s="1"/>
  <c r="I53"/>
  <c r="H61" l="1"/>
  <c r="F61"/>
  <c r="F53"/>
  <c r="D53" s="1"/>
  <c r="D61" s="1"/>
  <c r="G61"/>
  <c r="D59"/>
  <c r="D55"/>
  <c r="E61"/>
  <c r="D20" i="3"/>
  <c r="I61" i="2"/>
  <c r="D28"/>
</calcChain>
</file>

<file path=xl/sharedStrings.xml><?xml version="1.0" encoding="utf-8"?>
<sst xmlns="http://schemas.openxmlformats.org/spreadsheetml/2006/main" count="108" uniqueCount="70">
  <si>
    <t>№ п/п</t>
  </si>
  <si>
    <t>Срок исполнения</t>
  </si>
  <si>
    <t>В том числе:</t>
  </si>
  <si>
    <t>Внебюджетные средства</t>
  </si>
  <si>
    <t>Ожидаемые результаты</t>
  </si>
  <si>
    <t>Субвенции</t>
  </si>
  <si>
    <t>Переоборудование жилья инвалидов-колясочников для возможности их беспрепятственного передвижения</t>
  </si>
  <si>
    <t>Переоборудовать не менее 1 квартиры для инвалидов колясочников для возможности их беспрепятственного передвижения</t>
  </si>
  <si>
    <t>Предприятия разных форм собственности</t>
  </si>
  <si>
    <t>МБДОУ ЦРР Д/С № 3</t>
  </si>
  <si>
    <t>ИТОГО по программе</t>
  </si>
  <si>
    <t>5.1</t>
  </si>
  <si>
    <t xml:space="preserve">4. Мероприятия муниципальной программы </t>
  </si>
  <si>
    <t>1.</t>
  </si>
  <si>
    <t>2.</t>
  </si>
  <si>
    <t>3.</t>
  </si>
  <si>
    <t>4.</t>
  </si>
  <si>
    <t>5.</t>
  </si>
  <si>
    <t>6.</t>
  </si>
  <si>
    <t>6.1</t>
  </si>
  <si>
    <t>2017</t>
  </si>
  <si>
    <t>2018</t>
  </si>
  <si>
    <t>2019</t>
  </si>
  <si>
    <t>Наименование мероприятий</t>
  </si>
  <si>
    <t>Объемы финансирования (тыс.руб.)</t>
  </si>
  <si>
    <t>Собственные доходы</t>
  </si>
  <si>
    <t>Исполнители, ответственные за реализацию программы</t>
  </si>
  <si>
    <t>1. Обеспечение доступности для инвалидов различного рода информации, объектов социальной сферы</t>
  </si>
  <si>
    <t>Другие собственные доходы</t>
  </si>
  <si>
    <t>МКУ "ГКМХ" ЗАТО г.Радужный</t>
  </si>
  <si>
    <t>Оборудование поручнями зданий и сооружений, относящихся  к объектам социальной инфраструктуры</t>
  </si>
  <si>
    <t>Программа "Доступная среда для людей с ограниченными возможностями ЗАТО г.Радужный Владимирской области</t>
  </si>
  <si>
    <t>Итого по программе</t>
  </si>
  <si>
    <t>Управление образования           МКУ "ГКМХ"</t>
  </si>
  <si>
    <t xml:space="preserve">3. Ресурсное обеспечение муниципальной программы </t>
  </si>
  <si>
    <t>Устройство пандусов к объектам социальной инфраструктуры, находящимся  в частной собственности</t>
  </si>
  <si>
    <t>Создание архитектурной доступности дошкольных образовательных учреждений, в т.ч.: устройство пандусов, расширение дверных проемов, замена напольных покрытий, демонтаж дверных порогов, установка перил вдоль стен внутри здания, устройство разметки, оборудование санитарно-гигиенических помещений, переоборудование и приспособление раздевалок, спортивных и актовых (музыкальных) залов, столовых, библиотек, учебных кабинетов (групповых помещений), кабинетов педагогов-психологов, учителей-логопедов, учителей-дефектологов, комнат психологической разгрузки, медицинских кабинетов, создание информационных уголков с учетом особых потребностей детей-инвалидов, установка подъемных устройств и т.д.
для детей с ограниченными возможностями здоровья  и инвалидов в учреждениях образования, в том числе:</t>
  </si>
  <si>
    <t>Оснащение оборудованием, в том числе приобретение специального учебного, реабилитационного, компьютерного оборудования в соответствии с учетом разнообразия особых образовательных потребностей и индивидуальных возможностей детей-инвалидов и детей с ОВЗ, оснащение кабинетов педагога-психолога, учителя-логопеда и учителя-дефектолога, кабинета психологической разгрузки (сенсорной комнаты), приобретение учебников (учебных пособий) для реализации адаптированных образовательных программ для занятий с детьми с   ограниченным возможностями здоровья и инвалидами, в том числе:</t>
  </si>
  <si>
    <t>Обеспечение архитектурной доступности зданий дошкольных образовательных учреждений, объектов образования для детей с ограниченными возможностями здоровья  и родителей (законных представителей) для беспрепятственного доступа инвалидов – 1 (33%)</t>
  </si>
  <si>
    <t xml:space="preserve">Создание условий для получения образования детьми с ограниченным возможностями здоровья и инвалидами по общеобразовательным программам:
- дошкольного образования;
- начального общего образования;
- дополнительным общеобразовательным программам
</t>
  </si>
  <si>
    <t>2017 год</t>
  </si>
  <si>
    <t>2018 год</t>
  </si>
  <si>
    <t>2019 год</t>
  </si>
  <si>
    <t>Собственные доходы:</t>
  </si>
  <si>
    <t>в том числе</t>
  </si>
  <si>
    <t>Всего</t>
  </si>
  <si>
    <t>Субсидии, иные межбюджетные  трансферты</t>
  </si>
  <si>
    <t>Из федерального бюджета</t>
  </si>
  <si>
    <t>Из областного бюджета</t>
  </si>
  <si>
    <t xml:space="preserve">Субсидии, иные межбюджетные трансферты  </t>
  </si>
  <si>
    <t>2020</t>
  </si>
  <si>
    <t>2020 год</t>
  </si>
  <si>
    <t>2021 год</t>
  </si>
  <si>
    <t>2021</t>
  </si>
  <si>
    <t xml:space="preserve">Устройство пандусов и  оборудование поручнями многоквартирных домов, а также зданий и сооружений, относящихся к объектам социальной сферы </t>
  </si>
  <si>
    <t>2022</t>
  </si>
  <si>
    <t>2022 год</t>
  </si>
  <si>
    <t>2023</t>
  </si>
  <si>
    <t>2023 год</t>
  </si>
  <si>
    <t>Оборудовать здания и сооружения, относящиеся к объектам социальной инфраструктуры  поручнями.</t>
  </si>
  <si>
    <t>За период реализации программы будет установленно 5 поручней и  26 пандусов.</t>
  </si>
  <si>
    <t>2024</t>
  </si>
  <si>
    <t>2024 год</t>
  </si>
  <si>
    <t>Цель программы:  - формирование  благоприятных условий для беспрепятственного доступа инвалидов и других маломобильных групп населения к различного рода информации, объектам социальной и услугам.
Задачи Подпрограммы:
- обеспечение доступности зданий и сооружений  для инвалидов на стадии их проектирования, строительства, реконструкции;
- оснащение действующих объектов социальной, инженерной, транспортной, производственной инфраструктуры, средствами, обеспечивающими
беспрепятственный доступ к ним инвалидов с учетом их потребностей.</t>
  </si>
  <si>
    <t xml:space="preserve">Приложение № 2 к программе «Доступная среда для людей с ограниченными возможностями на территории ЗАТО 
г. Радужный Владимирской области»
</t>
  </si>
  <si>
    <t xml:space="preserve">Приложение №1 к программе «Доступная среда для людей с ограниченными возможностями на территории ЗАТО 
г. Радужный Владимирской области»
</t>
  </si>
  <si>
    <t>2025</t>
  </si>
  <si>
    <t>2025 год</t>
  </si>
  <si>
    <t>2017-2025</t>
  </si>
  <si>
    <t>2017 - 2025годы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</si>
</sst>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0000"/>
    <numFmt numFmtId="165" formatCode="0.000"/>
    <numFmt numFmtId="166" formatCode="0.0000"/>
    <numFmt numFmtId="167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Fill="1"/>
    <xf numFmtId="0" fontId="7" fillId="0" borderId="0" xfId="0" applyFont="1" applyFill="1" applyAlignment="1">
      <alignment wrapText="1"/>
    </xf>
    <xf numFmtId="0" fontId="0" fillId="0" borderId="46" xfId="0" applyFill="1" applyBorder="1"/>
    <xf numFmtId="0" fontId="0" fillId="0" borderId="0" xfId="0" applyFill="1" applyBorder="1"/>
    <xf numFmtId="0" fontId="0" fillId="0" borderId="47" xfId="0" applyFill="1" applyBorder="1"/>
    <xf numFmtId="49" fontId="1" fillId="0" borderId="3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/>
    </xf>
    <xf numFmtId="2" fontId="1" fillId="0" borderId="3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49" fontId="1" fillId="0" borderId="40" xfId="0" applyNumberFormat="1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left" vertical="top" wrapText="1"/>
    </xf>
    <xf numFmtId="49" fontId="1" fillId="0" borderId="41" xfId="0" applyNumberFormat="1" applyFont="1" applyFill="1" applyBorder="1" applyAlignment="1">
      <alignment horizontal="center" vertical="center"/>
    </xf>
    <xf numFmtId="164" fontId="1" fillId="0" borderId="41" xfId="0" applyNumberFormat="1" applyFont="1" applyFill="1" applyBorder="1" applyAlignment="1">
      <alignment horizontal="center" vertical="center"/>
    </xf>
    <xf numFmtId="167" fontId="1" fillId="0" borderId="41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 wrapText="1"/>
    </xf>
    <xf numFmtId="164" fontId="4" fillId="0" borderId="35" xfId="0" applyNumberFormat="1" applyFont="1" applyFill="1" applyBorder="1" applyAlignment="1">
      <alignment horizontal="center" vertical="center" wrapText="1"/>
    </xf>
    <xf numFmtId="164" fontId="4" fillId="0" borderId="35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left" vertical="top" wrapText="1"/>
    </xf>
    <xf numFmtId="49" fontId="8" fillId="0" borderId="21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left" vertical="top" wrapText="1"/>
    </xf>
    <xf numFmtId="49" fontId="1" fillId="0" borderId="35" xfId="0" applyNumberFormat="1" applyFont="1" applyFill="1" applyBorder="1" applyAlignment="1">
      <alignment horizontal="left" vertical="top" wrapText="1"/>
    </xf>
    <xf numFmtId="166" fontId="1" fillId="0" borderId="35" xfId="1" applyNumberFormat="1" applyFont="1" applyFill="1" applyBorder="1" applyAlignment="1">
      <alignment horizontal="center" vertical="center"/>
    </xf>
    <xf numFmtId="2" fontId="1" fillId="0" borderId="35" xfId="1" applyNumberFormat="1" applyFont="1" applyFill="1" applyBorder="1" applyAlignment="1">
      <alignment horizontal="center" vertical="center"/>
    </xf>
    <xf numFmtId="49" fontId="1" fillId="0" borderId="3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top" wrapText="1"/>
    </xf>
    <xf numFmtId="49" fontId="1" fillId="0" borderId="17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19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top" wrapText="1"/>
    </xf>
    <xf numFmtId="49" fontId="7" fillId="0" borderId="17" xfId="0" applyNumberFormat="1" applyFont="1" applyFill="1" applyBorder="1" applyAlignment="1">
      <alignment horizontal="center" vertical="top" wrapText="1"/>
    </xf>
    <xf numFmtId="49" fontId="7" fillId="0" borderId="2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top" wrapText="1"/>
    </xf>
    <xf numFmtId="49" fontId="1" fillId="0" borderId="17" xfId="0" applyNumberFormat="1" applyFont="1" applyFill="1" applyBorder="1" applyAlignment="1">
      <alignment horizontal="left" vertical="top" wrapText="1"/>
    </xf>
    <xf numFmtId="49" fontId="1" fillId="0" borderId="2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49" fontId="1" fillId="0" borderId="19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1" fillId="0" borderId="2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top" wrapText="1"/>
    </xf>
    <xf numFmtId="0" fontId="0" fillId="0" borderId="17" xfId="0" applyFill="1" applyBorder="1" applyAlignment="1">
      <alignment vertical="top"/>
    </xf>
    <xf numFmtId="0" fontId="0" fillId="0" borderId="47" xfId="0" applyFill="1" applyBorder="1" applyAlignment="1">
      <alignment vertical="top"/>
    </xf>
    <xf numFmtId="0" fontId="0" fillId="0" borderId="50" xfId="0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0" fontId="7" fillId="0" borderId="51" xfId="0" applyFont="1" applyFill="1" applyBorder="1" applyAlignment="1">
      <alignment horizontal="center" wrapText="1"/>
    </xf>
    <xf numFmtId="0" fontId="5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view="pageBreakPreview" zoomScale="80" zoomScaleSheetLayoutView="80" workbookViewId="0">
      <selection activeCell="C62" sqref="C62"/>
    </sheetView>
  </sheetViews>
  <sheetFormatPr defaultColWidth="14" defaultRowHeight="15"/>
  <cols>
    <col min="1" max="1" width="14" style="1"/>
    <col min="2" max="2" width="28.5703125" style="1" customWidth="1"/>
    <col min="3" max="9" width="14" style="1"/>
    <col min="10" max="10" width="12.42578125" style="1" customWidth="1"/>
    <col min="11" max="16384" width="14" style="1"/>
  </cols>
  <sheetData>
    <row r="1" spans="1:12" ht="53.25" customHeight="1">
      <c r="I1" s="108" t="s">
        <v>64</v>
      </c>
      <c r="J1" s="108"/>
      <c r="K1" s="108"/>
      <c r="L1" s="108"/>
    </row>
    <row r="2" spans="1:12" ht="18.75">
      <c r="A2" s="120" t="s">
        <v>12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15.75" thickBot="1"/>
    <row r="4" spans="1:12" ht="15.75" thickBot="1">
      <c r="A4" s="130" t="s">
        <v>0</v>
      </c>
      <c r="B4" s="74" t="s">
        <v>23</v>
      </c>
      <c r="C4" s="74" t="s">
        <v>1</v>
      </c>
      <c r="D4" s="122" t="s">
        <v>24</v>
      </c>
      <c r="E4" s="118" t="s">
        <v>2</v>
      </c>
      <c r="F4" s="94"/>
      <c r="G4" s="94"/>
      <c r="H4" s="94"/>
      <c r="I4" s="119"/>
      <c r="J4" s="128" t="s">
        <v>3</v>
      </c>
      <c r="K4" s="74" t="s">
        <v>26</v>
      </c>
      <c r="L4" s="125" t="s">
        <v>4</v>
      </c>
    </row>
    <row r="5" spans="1:12" ht="15.75" thickBot="1">
      <c r="A5" s="131"/>
      <c r="B5" s="75"/>
      <c r="C5" s="75"/>
      <c r="D5" s="123"/>
      <c r="E5" s="91" t="s">
        <v>5</v>
      </c>
      <c r="F5" s="89" t="s">
        <v>43</v>
      </c>
      <c r="G5" s="89"/>
      <c r="H5" s="89"/>
      <c r="I5" s="90"/>
      <c r="J5" s="75"/>
      <c r="K5" s="75"/>
      <c r="L5" s="126"/>
    </row>
    <row r="6" spans="1:12" ht="33.75" customHeight="1" thickBot="1">
      <c r="A6" s="131"/>
      <c r="B6" s="75"/>
      <c r="C6" s="75"/>
      <c r="D6" s="123"/>
      <c r="E6" s="92"/>
      <c r="F6" s="118" t="s">
        <v>46</v>
      </c>
      <c r="G6" s="94"/>
      <c r="H6" s="119"/>
      <c r="I6" s="91" t="s">
        <v>28</v>
      </c>
      <c r="J6" s="90"/>
      <c r="K6" s="75"/>
      <c r="L6" s="126"/>
    </row>
    <row r="7" spans="1:12" ht="15.75" customHeight="1" thickBot="1">
      <c r="A7" s="131"/>
      <c r="B7" s="75"/>
      <c r="C7" s="75"/>
      <c r="D7" s="123"/>
      <c r="E7" s="92"/>
      <c r="F7" s="91" t="s">
        <v>45</v>
      </c>
      <c r="G7" s="94" t="s">
        <v>44</v>
      </c>
      <c r="H7" s="94"/>
      <c r="I7" s="92"/>
      <c r="J7" s="90"/>
      <c r="K7" s="75"/>
      <c r="L7" s="126"/>
    </row>
    <row r="8" spans="1:12" ht="79.5" customHeight="1" thickBot="1">
      <c r="A8" s="132"/>
      <c r="B8" s="76"/>
      <c r="C8" s="76"/>
      <c r="D8" s="124"/>
      <c r="E8" s="93"/>
      <c r="F8" s="93"/>
      <c r="G8" s="71" t="s">
        <v>47</v>
      </c>
      <c r="H8" s="70" t="s">
        <v>48</v>
      </c>
      <c r="I8" s="93"/>
      <c r="J8" s="129"/>
      <c r="K8" s="76"/>
      <c r="L8" s="127"/>
    </row>
    <row r="9" spans="1:12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</row>
    <row r="10" spans="1:12" ht="21" customHeight="1">
      <c r="A10" s="109" t="s">
        <v>27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2">
      <c r="A11" s="112" t="s">
        <v>63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4"/>
    </row>
    <row r="12" spans="1:12">
      <c r="A12" s="115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7"/>
    </row>
    <row r="13" spans="1:12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7"/>
    </row>
    <row r="14" spans="1:12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7"/>
    </row>
    <row r="15" spans="1:12" ht="35.25" customHeight="1" thickBot="1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7"/>
    </row>
    <row r="16" spans="1:12" ht="21" customHeight="1">
      <c r="A16" s="83" t="s">
        <v>13</v>
      </c>
      <c r="B16" s="80" t="s">
        <v>6</v>
      </c>
      <c r="C16" s="26">
        <v>2017</v>
      </c>
      <c r="D16" s="27"/>
      <c r="E16" s="27"/>
      <c r="F16" s="27"/>
      <c r="G16" s="27"/>
      <c r="H16" s="27"/>
      <c r="I16" s="27"/>
      <c r="J16" s="27"/>
      <c r="K16" s="74" t="s">
        <v>29</v>
      </c>
      <c r="L16" s="77" t="s">
        <v>7</v>
      </c>
    </row>
    <row r="17" spans="1:12" ht="21" customHeight="1">
      <c r="A17" s="84"/>
      <c r="B17" s="81"/>
      <c r="C17" s="28">
        <v>2018</v>
      </c>
      <c r="D17" s="29">
        <f>E17+F17+I17+J17</f>
        <v>32</v>
      </c>
      <c r="E17" s="29">
        <v>0</v>
      </c>
      <c r="F17" s="29">
        <v>0</v>
      </c>
      <c r="G17" s="29">
        <v>0</v>
      </c>
      <c r="H17" s="29">
        <v>0</v>
      </c>
      <c r="I17" s="29">
        <v>32</v>
      </c>
      <c r="J17" s="29">
        <v>0</v>
      </c>
      <c r="K17" s="75"/>
      <c r="L17" s="78"/>
    </row>
    <row r="18" spans="1:12" ht="21" customHeight="1">
      <c r="A18" s="84"/>
      <c r="B18" s="81"/>
      <c r="C18" s="28">
        <v>2019</v>
      </c>
      <c r="D18" s="29">
        <f>E18+F18+I18+J21</f>
        <v>0</v>
      </c>
      <c r="E18" s="29">
        <v>0</v>
      </c>
      <c r="F18" s="29"/>
      <c r="G18" s="29"/>
      <c r="H18" s="29"/>
      <c r="I18" s="29">
        <v>0</v>
      </c>
      <c r="J18" s="29"/>
      <c r="K18" s="75"/>
      <c r="L18" s="78"/>
    </row>
    <row r="19" spans="1:12" ht="21" customHeight="1">
      <c r="A19" s="84"/>
      <c r="B19" s="81"/>
      <c r="C19" s="28" t="s">
        <v>50</v>
      </c>
      <c r="D19" s="29">
        <f>E19+F19+I19+J25</f>
        <v>0</v>
      </c>
      <c r="E19" s="29">
        <v>0</v>
      </c>
      <c r="F19" s="29"/>
      <c r="G19" s="29"/>
      <c r="H19" s="29"/>
      <c r="I19" s="29">
        <v>0</v>
      </c>
      <c r="J19" s="29"/>
      <c r="K19" s="75"/>
      <c r="L19" s="78"/>
    </row>
    <row r="20" spans="1:12" ht="21" customHeight="1">
      <c r="A20" s="84"/>
      <c r="B20" s="81"/>
      <c r="C20" s="28">
        <v>2021</v>
      </c>
      <c r="D20" s="29">
        <f>E20+F20+I20+J25</f>
        <v>0</v>
      </c>
      <c r="E20" s="18">
        <v>0</v>
      </c>
      <c r="F20" s="18"/>
      <c r="G20" s="18"/>
      <c r="H20" s="18"/>
      <c r="I20" s="18">
        <v>0</v>
      </c>
      <c r="J20" s="29"/>
      <c r="K20" s="75"/>
      <c r="L20" s="78"/>
    </row>
    <row r="21" spans="1:12" ht="21" customHeight="1">
      <c r="A21" s="84"/>
      <c r="B21" s="81"/>
      <c r="C21" s="72" t="s">
        <v>55</v>
      </c>
      <c r="D21" s="29">
        <f>E21+F21+I21+J26</f>
        <v>32</v>
      </c>
      <c r="E21" s="18">
        <v>0</v>
      </c>
      <c r="F21" s="18"/>
      <c r="G21" s="18"/>
      <c r="H21" s="18"/>
      <c r="I21" s="18">
        <v>32</v>
      </c>
      <c r="J21" s="29"/>
      <c r="K21" s="75"/>
      <c r="L21" s="78"/>
    </row>
    <row r="22" spans="1:12" ht="21" customHeight="1">
      <c r="A22" s="84"/>
      <c r="B22" s="81"/>
      <c r="C22" s="28" t="s">
        <v>57</v>
      </c>
      <c r="D22" s="29">
        <f>E22+F22+I22+J27</f>
        <v>0</v>
      </c>
      <c r="E22" s="18">
        <v>0</v>
      </c>
      <c r="F22" s="18"/>
      <c r="G22" s="18"/>
      <c r="H22" s="18"/>
      <c r="I22" s="18">
        <v>0</v>
      </c>
      <c r="J22" s="29"/>
      <c r="K22" s="75"/>
      <c r="L22" s="78"/>
    </row>
    <row r="23" spans="1:12" ht="21" customHeight="1">
      <c r="A23" s="84"/>
      <c r="B23" s="81"/>
      <c r="C23" s="28" t="s">
        <v>61</v>
      </c>
      <c r="D23" s="29">
        <f t="shared" ref="D23:D24" si="0">E23+F23+I23+J28</f>
        <v>0</v>
      </c>
      <c r="E23" s="18">
        <v>0</v>
      </c>
      <c r="F23" s="18"/>
      <c r="G23" s="18"/>
      <c r="H23" s="18"/>
      <c r="I23" s="18">
        <v>0</v>
      </c>
      <c r="J23" s="29"/>
      <c r="K23" s="75"/>
      <c r="L23" s="78"/>
    </row>
    <row r="24" spans="1:12" ht="44.25" customHeight="1" thickBot="1">
      <c r="A24" s="85"/>
      <c r="B24" s="82"/>
      <c r="C24" s="30" t="s">
        <v>66</v>
      </c>
      <c r="D24" s="29">
        <f t="shared" si="0"/>
        <v>0</v>
      </c>
      <c r="E24" s="31">
        <v>0</v>
      </c>
      <c r="F24" s="32"/>
      <c r="G24" s="32"/>
      <c r="H24" s="32"/>
      <c r="I24" s="32">
        <v>0</v>
      </c>
      <c r="J24" s="33"/>
      <c r="K24" s="76"/>
      <c r="L24" s="79"/>
    </row>
    <row r="25" spans="1:12" ht="21" customHeight="1">
      <c r="A25" s="83" t="s">
        <v>14</v>
      </c>
      <c r="B25" s="80" t="s">
        <v>54</v>
      </c>
      <c r="C25" s="26">
        <v>2017</v>
      </c>
      <c r="D25" s="34">
        <f t="shared" ref="D25:D48" si="1">E25+F25+I25+J25</f>
        <v>70.099999999999994</v>
      </c>
      <c r="E25" s="34">
        <v>0</v>
      </c>
      <c r="F25" s="34"/>
      <c r="G25" s="34"/>
      <c r="H25" s="34"/>
      <c r="I25" s="34">
        <v>70.099999999999994</v>
      </c>
      <c r="J25" s="34"/>
      <c r="K25" s="74" t="s">
        <v>29</v>
      </c>
      <c r="L25" s="86" t="s">
        <v>60</v>
      </c>
    </row>
    <row r="26" spans="1:12" ht="21" customHeight="1">
      <c r="A26" s="84"/>
      <c r="B26" s="81"/>
      <c r="C26" s="28">
        <v>2018</v>
      </c>
      <c r="D26" s="29">
        <f t="shared" si="1"/>
        <v>95</v>
      </c>
      <c r="E26" s="29">
        <v>0</v>
      </c>
      <c r="F26" s="29"/>
      <c r="G26" s="29"/>
      <c r="H26" s="29"/>
      <c r="I26" s="29">
        <v>95</v>
      </c>
      <c r="J26" s="29"/>
      <c r="K26" s="75"/>
      <c r="L26" s="87"/>
    </row>
    <row r="27" spans="1:12" ht="21" customHeight="1">
      <c r="A27" s="84"/>
      <c r="B27" s="81"/>
      <c r="C27" s="28">
        <v>2019</v>
      </c>
      <c r="D27" s="29">
        <f>E27+F27+I27+J27</f>
        <v>165.81345999999999</v>
      </c>
      <c r="E27" s="29">
        <v>0</v>
      </c>
      <c r="F27" s="29"/>
      <c r="G27" s="29"/>
      <c r="H27" s="29"/>
      <c r="I27" s="29">
        <f>165.81346</f>
        <v>165.81345999999999</v>
      </c>
      <c r="J27" s="29"/>
      <c r="K27" s="75"/>
      <c r="L27" s="87"/>
    </row>
    <row r="28" spans="1:12" ht="21" customHeight="1">
      <c r="A28" s="84"/>
      <c r="B28" s="81"/>
      <c r="C28" s="28" t="s">
        <v>50</v>
      </c>
      <c r="D28" s="29">
        <f t="shared" ref="D28:D33" si="2">E28+F28+I28+J28</f>
        <v>321.64300000000003</v>
      </c>
      <c r="E28" s="29">
        <v>0</v>
      </c>
      <c r="F28" s="29"/>
      <c r="G28" s="29"/>
      <c r="H28" s="29"/>
      <c r="I28" s="29">
        <f>45+217.628+174.256-87.962-27.279</f>
        <v>321.64300000000003</v>
      </c>
      <c r="J28" s="29"/>
      <c r="K28" s="75"/>
      <c r="L28" s="87"/>
    </row>
    <row r="29" spans="1:12" ht="21" customHeight="1">
      <c r="A29" s="84"/>
      <c r="B29" s="81"/>
      <c r="C29" s="17">
        <v>2021</v>
      </c>
      <c r="D29" s="29">
        <f t="shared" si="2"/>
        <v>11.297000000000001</v>
      </c>
      <c r="E29" s="18">
        <v>0</v>
      </c>
      <c r="F29" s="18"/>
      <c r="G29" s="18"/>
      <c r="H29" s="18"/>
      <c r="I29" s="18">
        <v>11.297000000000001</v>
      </c>
      <c r="J29" s="18"/>
      <c r="K29" s="75"/>
      <c r="L29" s="87"/>
    </row>
    <row r="30" spans="1:12" ht="21" customHeight="1">
      <c r="A30" s="84"/>
      <c r="B30" s="81"/>
      <c r="C30" s="17">
        <v>2022</v>
      </c>
      <c r="D30" s="29">
        <f t="shared" si="2"/>
        <v>945</v>
      </c>
      <c r="E30" s="18">
        <v>0</v>
      </c>
      <c r="F30" s="18"/>
      <c r="G30" s="18"/>
      <c r="H30" s="18"/>
      <c r="I30" s="18">
        <f>45+900</f>
        <v>945</v>
      </c>
      <c r="J30" s="18"/>
      <c r="K30" s="75"/>
      <c r="L30" s="87"/>
    </row>
    <row r="31" spans="1:12" ht="21" customHeight="1">
      <c r="A31" s="84"/>
      <c r="B31" s="81"/>
      <c r="C31" s="17">
        <v>2023</v>
      </c>
      <c r="D31" s="29">
        <f t="shared" si="2"/>
        <v>77</v>
      </c>
      <c r="E31" s="18">
        <v>0</v>
      </c>
      <c r="F31" s="18"/>
      <c r="G31" s="18"/>
      <c r="H31" s="18"/>
      <c r="I31" s="18">
        <v>77</v>
      </c>
      <c r="J31" s="18"/>
      <c r="K31" s="75"/>
      <c r="L31" s="87"/>
    </row>
    <row r="32" spans="1:12" ht="21" customHeight="1">
      <c r="A32" s="84"/>
      <c r="B32" s="81"/>
      <c r="C32" s="17">
        <v>2024</v>
      </c>
      <c r="D32" s="29">
        <f t="shared" si="2"/>
        <v>0</v>
      </c>
      <c r="E32" s="18">
        <v>0</v>
      </c>
      <c r="F32" s="18"/>
      <c r="G32" s="18"/>
      <c r="H32" s="18"/>
      <c r="I32" s="18">
        <v>0</v>
      </c>
      <c r="J32" s="18"/>
      <c r="K32" s="75"/>
      <c r="L32" s="87"/>
    </row>
    <row r="33" spans="1:12" ht="21" customHeight="1" thickBot="1">
      <c r="A33" s="85"/>
      <c r="B33" s="82"/>
      <c r="C33" s="35">
        <v>2025</v>
      </c>
      <c r="D33" s="29">
        <f t="shared" si="2"/>
        <v>0</v>
      </c>
      <c r="E33" s="18">
        <v>0</v>
      </c>
      <c r="F33" s="32"/>
      <c r="G33" s="32"/>
      <c r="H33" s="32"/>
      <c r="I33" s="32">
        <v>0</v>
      </c>
      <c r="J33" s="32"/>
      <c r="K33" s="76"/>
      <c r="L33" s="88"/>
    </row>
    <row r="34" spans="1:12" ht="21" customHeight="1">
      <c r="A34" s="83" t="s">
        <v>15</v>
      </c>
      <c r="B34" s="80" t="s">
        <v>35</v>
      </c>
      <c r="C34" s="26" t="s">
        <v>20</v>
      </c>
      <c r="D34" s="34">
        <f t="shared" si="1"/>
        <v>0</v>
      </c>
      <c r="E34" s="34">
        <v>0</v>
      </c>
      <c r="F34" s="34"/>
      <c r="G34" s="34"/>
      <c r="H34" s="34"/>
      <c r="I34" s="34">
        <v>0</v>
      </c>
      <c r="J34" s="34"/>
      <c r="K34" s="74" t="s">
        <v>8</v>
      </c>
      <c r="L34" s="77"/>
    </row>
    <row r="35" spans="1:12" ht="21" customHeight="1">
      <c r="A35" s="84"/>
      <c r="B35" s="81"/>
      <c r="C35" s="28" t="s">
        <v>21</v>
      </c>
      <c r="D35" s="29">
        <f t="shared" si="1"/>
        <v>0</v>
      </c>
      <c r="E35" s="29">
        <v>0</v>
      </c>
      <c r="F35" s="29"/>
      <c r="G35" s="29"/>
      <c r="H35" s="29"/>
      <c r="I35" s="29">
        <v>0</v>
      </c>
      <c r="J35" s="29"/>
      <c r="K35" s="75"/>
      <c r="L35" s="78"/>
    </row>
    <row r="36" spans="1:12" ht="21" customHeight="1">
      <c r="A36" s="84"/>
      <c r="B36" s="81"/>
      <c r="C36" s="28" t="s">
        <v>22</v>
      </c>
      <c r="D36" s="29">
        <f t="shared" ref="D36:D38" si="3">E36+F36+I36+J36</f>
        <v>0</v>
      </c>
      <c r="E36" s="29">
        <v>0</v>
      </c>
      <c r="F36" s="29"/>
      <c r="G36" s="29"/>
      <c r="H36" s="29"/>
      <c r="I36" s="29">
        <v>0</v>
      </c>
      <c r="J36" s="29"/>
      <c r="K36" s="75"/>
      <c r="L36" s="78"/>
    </row>
    <row r="37" spans="1:12" ht="21" customHeight="1">
      <c r="A37" s="84"/>
      <c r="B37" s="81"/>
      <c r="C37" s="28" t="s">
        <v>50</v>
      </c>
      <c r="D37" s="29">
        <f t="shared" si="3"/>
        <v>0</v>
      </c>
      <c r="E37" s="29">
        <v>0</v>
      </c>
      <c r="F37" s="29"/>
      <c r="G37" s="29"/>
      <c r="H37" s="29"/>
      <c r="I37" s="29">
        <v>0</v>
      </c>
      <c r="J37" s="29"/>
      <c r="K37" s="75"/>
      <c r="L37" s="78"/>
    </row>
    <row r="38" spans="1:12" ht="21" customHeight="1">
      <c r="A38" s="84"/>
      <c r="B38" s="81"/>
      <c r="C38" s="28" t="s">
        <v>53</v>
      </c>
      <c r="D38" s="29">
        <f t="shared" si="3"/>
        <v>0</v>
      </c>
      <c r="E38" s="29">
        <v>0</v>
      </c>
      <c r="F38" s="29"/>
      <c r="G38" s="29"/>
      <c r="H38" s="29"/>
      <c r="I38" s="29">
        <v>0</v>
      </c>
      <c r="J38" s="29"/>
      <c r="K38" s="75"/>
      <c r="L38" s="78"/>
    </row>
    <row r="39" spans="1:12" ht="21" customHeight="1">
      <c r="A39" s="84"/>
      <c r="B39" s="81"/>
      <c r="C39" s="28" t="s">
        <v>55</v>
      </c>
      <c r="D39" s="29">
        <f t="shared" si="1"/>
        <v>0</v>
      </c>
      <c r="E39" s="29">
        <v>0</v>
      </c>
      <c r="F39" s="29"/>
      <c r="G39" s="29"/>
      <c r="H39" s="29"/>
      <c r="I39" s="29">
        <v>0</v>
      </c>
      <c r="J39" s="29"/>
      <c r="K39" s="75"/>
      <c r="L39" s="78"/>
    </row>
    <row r="40" spans="1:12" ht="21" customHeight="1" thickBot="1">
      <c r="A40" s="85"/>
      <c r="B40" s="82"/>
      <c r="C40" s="36" t="s">
        <v>57</v>
      </c>
      <c r="D40" s="29">
        <f t="shared" si="1"/>
        <v>0</v>
      </c>
      <c r="E40" s="37">
        <v>0</v>
      </c>
      <c r="F40" s="37"/>
      <c r="G40" s="37"/>
      <c r="H40" s="37"/>
      <c r="I40" s="37">
        <v>0</v>
      </c>
      <c r="J40" s="37"/>
      <c r="K40" s="76"/>
      <c r="L40" s="79"/>
    </row>
    <row r="41" spans="1:12" ht="21" customHeight="1">
      <c r="A41" s="83" t="s">
        <v>16</v>
      </c>
      <c r="B41" s="106" t="s">
        <v>30</v>
      </c>
      <c r="C41" s="26" t="s">
        <v>20</v>
      </c>
      <c r="D41" s="34">
        <f t="shared" si="1"/>
        <v>6.4</v>
      </c>
      <c r="E41" s="34">
        <v>0</v>
      </c>
      <c r="F41" s="34"/>
      <c r="G41" s="34"/>
      <c r="H41" s="34"/>
      <c r="I41" s="34">
        <v>6.4</v>
      </c>
      <c r="J41" s="34"/>
      <c r="K41" s="74" t="s">
        <v>29</v>
      </c>
      <c r="L41" s="101" t="s">
        <v>59</v>
      </c>
    </row>
    <row r="42" spans="1:12" ht="21" customHeight="1">
      <c r="A42" s="84"/>
      <c r="B42" s="105"/>
      <c r="C42" s="28" t="s">
        <v>21</v>
      </c>
      <c r="D42" s="29">
        <f t="shared" si="1"/>
        <v>0</v>
      </c>
      <c r="E42" s="29">
        <v>0</v>
      </c>
      <c r="F42" s="29"/>
      <c r="G42" s="29"/>
      <c r="H42" s="29"/>
      <c r="I42" s="29">
        <v>0</v>
      </c>
      <c r="J42" s="29"/>
      <c r="K42" s="75"/>
      <c r="L42" s="102"/>
    </row>
    <row r="43" spans="1:12" ht="21" customHeight="1">
      <c r="A43" s="84"/>
      <c r="B43" s="105"/>
      <c r="C43" s="28" t="s">
        <v>22</v>
      </c>
      <c r="D43" s="29">
        <f t="shared" ref="D43:D46" si="4">E43+F43+I43+J43</f>
        <v>0</v>
      </c>
      <c r="E43" s="29">
        <v>0</v>
      </c>
      <c r="F43" s="29"/>
      <c r="G43" s="29"/>
      <c r="H43" s="29"/>
      <c r="I43" s="29">
        <v>0</v>
      </c>
      <c r="J43" s="29"/>
      <c r="K43" s="75"/>
      <c r="L43" s="102"/>
    </row>
    <row r="44" spans="1:12" ht="21" customHeight="1">
      <c r="A44" s="84"/>
      <c r="B44" s="105"/>
      <c r="C44" s="28" t="s">
        <v>50</v>
      </c>
      <c r="D44" s="29">
        <f t="shared" si="4"/>
        <v>0</v>
      </c>
      <c r="E44" s="29">
        <v>0</v>
      </c>
      <c r="F44" s="29"/>
      <c r="G44" s="29"/>
      <c r="H44" s="29"/>
      <c r="I44" s="29">
        <v>0</v>
      </c>
      <c r="J44" s="29"/>
      <c r="K44" s="75"/>
      <c r="L44" s="102"/>
    </row>
    <row r="45" spans="1:12" ht="21" customHeight="1">
      <c r="A45" s="84"/>
      <c r="B45" s="105"/>
      <c r="C45" s="28" t="s">
        <v>53</v>
      </c>
      <c r="D45" s="29">
        <f t="shared" si="4"/>
        <v>0</v>
      </c>
      <c r="E45" s="29">
        <v>0</v>
      </c>
      <c r="F45" s="29"/>
      <c r="G45" s="29"/>
      <c r="H45" s="29"/>
      <c r="I45" s="29">
        <v>0</v>
      </c>
      <c r="J45" s="29"/>
      <c r="K45" s="75"/>
      <c r="L45" s="102"/>
    </row>
    <row r="46" spans="1:12" ht="21" customHeight="1">
      <c r="A46" s="84"/>
      <c r="B46" s="105"/>
      <c r="C46" s="28" t="s">
        <v>55</v>
      </c>
      <c r="D46" s="29">
        <f t="shared" si="4"/>
        <v>0</v>
      </c>
      <c r="E46" s="29">
        <v>0</v>
      </c>
      <c r="F46" s="29"/>
      <c r="G46" s="29"/>
      <c r="H46" s="29"/>
      <c r="I46" s="29">
        <v>0</v>
      </c>
      <c r="J46" s="29"/>
      <c r="K46" s="75"/>
      <c r="L46" s="102"/>
    </row>
    <row r="47" spans="1:12" ht="20.45" customHeight="1" thickBot="1">
      <c r="A47" s="85"/>
      <c r="B47" s="107"/>
      <c r="C47" s="36" t="s">
        <v>57</v>
      </c>
      <c r="D47" s="37">
        <f t="shared" si="1"/>
        <v>0</v>
      </c>
      <c r="E47" s="37">
        <v>0</v>
      </c>
      <c r="F47" s="37"/>
      <c r="G47" s="37"/>
      <c r="H47" s="37"/>
      <c r="I47" s="37">
        <v>0</v>
      </c>
      <c r="J47" s="37"/>
      <c r="K47" s="76"/>
      <c r="L47" s="103"/>
    </row>
    <row r="48" spans="1:12" ht="370.5" customHeight="1" thickBot="1">
      <c r="A48" s="38" t="s">
        <v>17</v>
      </c>
      <c r="B48" s="39" t="s">
        <v>36</v>
      </c>
      <c r="C48" s="40"/>
      <c r="D48" s="41">
        <f t="shared" si="1"/>
        <v>0</v>
      </c>
      <c r="E48" s="41">
        <v>0</v>
      </c>
      <c r="F48" s="41"/>
      <c r="G48" s="42"/>
      <c r="H48" s="41"/>
      <c r="I48" s="41"/>
      <c r="J48" s="41"/>
      <c r="K48" s="43" t="s">
        <v>29</v>
      </c>
      <c r="L48" s="44" t="s">
        <v>38</v>
      </c>
    </row>
    <row r="49" spans="1:12" ht="16.149999999999999" customHeight="1">
      <c r="A49" s="26" t="s">
        <v>11</v>
      </c>
      <c r="B49" s="66" t="s">
        <v>9</v>
      </c>
      <c r="C49" s="26" t="s">
        <v>21</v>
      </c>
      <c r="D49" s="34">
        <f>E49+F49+I49+J49</f>
        <v>2000</v>
      </c>
      <c r="E49" s="34">
        <v>0</v>
      </c>
      <c r="F49" s="34">
        <f>G49+H49</f>
        <v>2000</v>
      </c>
      <c r="G49" s="67">
        <v>712</v>
      </c>
      <c r="H49" s="68">
        <v>1288</v>
      </c>
      <c r="I49" s="34">
        <v>0</v>
      </c>
      <c r="J49" s="34">
        <v>0</v>
      </c>
      <c r="K49" s="69"/>
      <c r="L49" s="66"/>
    </row>
    <row r="50" spans="1:12" ht="395.25" customHeight="1">
      <c r="A50" s="15" t="s">
        <v>18</v>
      </c>
      <c r="B50" s="45" t="s">
        <v>37</v>
      </c>
      <c r="C50" s="28"/>
      <c r="D50" s="29"/>
      <c r="E50" s="29">
        <v>0</v>
      </c>
      <c r="F50" s="29"/>
      <c r="G50" s="29"/>
      <c r="H50" s="29"/>
      <c r="I50" s="29"/>
      <c r="J50" s="29"/>
      <c r="K50" s="15"/>
      <c r="L50" s="104" t="s">
        <v>39</v>
      </c>
    </row>
    <row r="51" spans="1:12" ht="29.45" customHeight="1" thickBot="1">
      <c r="A51" s="46" t="s">
        <v>19</v>
      </c>
      <c r="B51" s="47" t="s">
        <v>9</v>
      </c>
      <c r="C51" s="48">
        <v>2018</v>
      </c>
      <c r="D51" s="49">
        <f>E51+F51+I51+J51</f>
        <v>395.1</v>
      </c>
      <c r="E51" s="49">
        <v>0</v>
      </c>
      <c r="F51" s="49">
        <f>G51+H51</f>
        <v>275</v>
      </c>
      <c r="G51" s="49">
        <v>0</v>
      </c>
      <c r="H51" s="49">
        <v>275</v>
      </c>
      <c r="I51" s="49">
        <v>120.1</v>
      </c>
      <c r="J51" s="49">
        <v>0</v>
      </c>
      <c r="K51" s="46" t="s">
        <v>9</v>
      </c>
      <c r="L51" s="105"/>
    </row>
    <row r="52" spans="1:12" ht="22.9" customHeight="1" thickBot="1">
      <c r="A52" s="95"/>
      <c r="B52" s="98" t="s">
        <v>10</v>
      </c>
      <c r="C52" s="50">
        <v>2017</v>
      </c>
      <c r="D52" s="51">
        <f>E52+F52+I52+J52</f>
        <v>76.5</v>
      </c>
      <c r="E52" s="52">
        <v>0</v>
      </c>
      <c r="F52" s="52">
        <v>0</v>
      </c>
      <c r="G52" s="52">
        <v>0</v>
      </c>
      <c r="H52" s="52">
        <v>0</v>
      </c>
      <c r="I52" s="51">
        <v>76.5</v>
      </c>
      <c r="J52" s="52">
        <v>0</v>
      </c>
      <c r="K52" s="50"/>
      <c r="L52" s="53"/>
    </row>
    <row r="53" spans="1:12" ht="15.75" thickBot="1">
      <c r="A53" s="96"/>
      <c r="B53" s="99"/>
      <c r="C53" s="54">
        <v>2018</v>
      </c>
      <c r="D53" s="51">
        <f t="shared" ref="D53:D58" si="5">E53+F53+I53+J53</f>
        <v>2522.1</v>
      </c>
      <c r="E53" s="55">
        <f t="shared" ref="E53" si="6">E49</f>
        <v>0</v>
      </c>
      <c r="F53" s="55">
        <f>F49+F51</f>
        <v>2275</v>
      </c>
      <c r="G53" s="55">
        <f>G49</f>
        <v>712</v>
      </c>
      <c r="H53" s="56">
        <f>H49+H51</f>
        <v>1563</v>
      </c>
      <c r="I53" s="57">
        <f>I17+I26+I51</f>
        <v>247.1</v>
      </c>
      <c r="J53" s="56">
        <v>0</v>
      </c>
      <c r="K53" s="54"/>
      <c r="L53" s="58"/>
    </row>
    <row r="54" spans="1:12" ht="15.75" thickBot="1">
      <c r="A54" s="96"/>
      <c r="B54" s="99"/>
      <c r="C54" s="54">
        <v>2019</v>
      </c>
      <c r="D54" s="51">
        <f t="shared" si="5"/>
        <v>165.81345999999999</v>
      </c>
      <c r="E54" s="57">
        <f t="shared" ref="E54:J54" si="7">E18+E27+E39+E47</f>
        <v>0</v>
      </c>
      <c r="F54" s="57">
        <f t="shared" si="7"/>
        <v>0</v>
      </c>
      <c r="G54" s="57">
        <f t="shared" si="7"/>
        <v>0</v>
      </c>
      <c r="H54" s="57">
        <f t="shared" si="7"/>
        <v>0</v>
      </c>
      <c r="I54" s="57">
        <f t="shared" si="7"/>
        <v>165.81345999999999</v>
      </c>
      <c r="J54" s="57">
        <f t="shared" si="7"/>
        <v>0</v>
      </c>
      <c r="K54" s="54"/>
      <c r="L54" s="58"/>
    </row>
    <row r="55" spans="1:12" ht="15.75" thickBot="1">
      <c r="A55" s="96"/>
      <c r="B55" s="99"/>
      <c r="C55" s="54" t="s">
        <v>50</v>
      </c>
      <c r="D55" s="51">
        <f t="shared" si="5"/>
        <v>321.64300000000003</v>
      </c>
      <c r="E55" s="57">
        <f t="shared" ref="E55:J55" si="8">E19+E28</f>
        <v>0</v>
      </c>
      <c r="F55" s="57">
        <f t="shared" si="8"/>
        <v>0</v>
      </c>
      <c r="G55" s="57">
        <f t="shared" si="8"/>
        <v>0</v>
      </c>
      <c r="H55" s="57">
        <f t="shared" si="8"/>
        <v>0</v>
      </c>
      <c r="I55" s="57">
        <f t="shared" si="8"/>
        <v>321.64300000000003</v>
      </c>
      <c r="J55" s="57">
        <f t="shared" si="8"/>
        <v>0</v>
      </c>
      <c r="K55" s="54"/>
      <c r="L55" s="58"/>
    </row>
    <row r="56" spans="1:12" ht="15.75" thickBot="1">
      <c r="A56" s="96"/>
      <c r="B56" s="99"/>
      <c r="C56" s="54" t="s">
        <v>53</v>
      </c>
      <c r="D56" s="51">
        <f t="shared" si="5"/>
        <v>11.297000000000001</v>
      </c>
      <c r="E56" s="57">
        <f t="shared" ref="E56:J56" si="9">E20+E29+E38+E45</f>
        <v>0</v>
      </c>
      <c r="F56" s="57">
        <f t="shared" si="9"/>
        <v>0</v>
      </c>
      <c r="G56" s="57">
        <f t="shared" si="9"/>
        <v>0</v>
      </c>
      <c r="H56" s="57">
        <f t="shared" si="9"/>
        <v>0</v>
      </c>
      <c r="I56" s="57">
        <f t="shared" si="9"/>
        <v>11.297000000000001</v>
      </c>
      <c r="J56" s="57">
        <f t="shared" si="9"/>
        <v>0</v>
      </c>
      <c r="K56" s="54"/>
      <c r="L56" s="58"/>
    </row>
    <row r="57" spans="1:12" ht="22.5" customHeight="1" thickBot="1">
      <c r="A57" s="96"/>
      <c r="B57" s="99"/>
      <c r="C57" s="54" t="s">
        <v>55</v>
      </c>
      <c r="D57" s="51">
        <f t="shared" si="5"/>
        <v>977</v>
      </c>
      <c r="E57" s="57">
        <f t="shared" ref="E57:J57" si="10">E21+E30</f>
        <v>0</v>
      </c>
      <c r="F57" s="57">
        <f t="shared" si="10"/>
        <v>0</v>
      </c>
      <c r="G57" s="57">
        <f t="shared" si="10"/>
        <v>0</v>
      </c>
      <c r="H57" s="57">
        <f t="shared" si="10"/>
        <v>0</v>
      </c>
      <c r="I57" s="57">
        <f t="shared" si="10"/>
        <v>977</v>
      </c>
      <c r="J57" s="57">
        <f t="shared" si="10"/>
        <v>0</v>
      </c>
      <c r="K57" s="54"/>
      <c r="L57" s="58"/>
    </row>
    <row r="58" spans="1:12" ht="15.75" thickBot="1">
      <c r="A58" s="96"/>
      <c r="B58" s="99"/>
      <c r="C58" s="59" t="s">
        <v>57</v>
      </c>
      <c r="D58" s="51">
        <f t="shared" si="5"/>
        <v>77</v>
      </c>
      <c r="E58" s="60">
        <f t="shared" ref="E58:J58" si="11">E22+E31+E40+E47</f>
        <v>0</v>
      </c>
      <c r="F58" s="60">
        <f t="shared" si="11"/>
        <v>0</v>
      </c>
      <c r="G58" s="60">
        <f t="shared" si="11"/>
        <v>0</v>
      </c>
      <c r="H58" s="60">
        <f t="shared" si="11"/>
        <v>0</v>
      </c>
      <c r="I58" s="60">
        <f t="shared" si="11"/>
        <v>77</v>
      </c>
      <c r="J58" s="60">
        <f t="shared" si="11"/>
        <v>0</v>
      </c>
      <c r="K58" s="59"/>
      <c r="L58" s="61"/>
    </row>
    <row r="59" spans="1:12" ht="15.75" thickBot="1">
      <c r="A59" s="96"/>
      <c r="B59" s="99"/>
      <c r="C59" s="59" t="s">
        <v>61</v>
      </c>
      <c r="D59" s="51">
        <f t="shared" ref="D59" si="12">E59+F59+I59+J59</f>
        <v>0</v>
      </c>
      <c r="E59" s="60">
        <f>E24+E33+E41+E48</f>
        <v>0</v>
      </c>
      <c r="F59" s="60">
        <f>F24+F33+F41+F48</f>
        <v>0</v>
      </c>
      <c r="G59" s="60">
        <f>G24+G33+G41+G48</f>
        <v>0</v>
      </c>
      <c r="H59" s="60">
        <f>H24+H33+H41+H48</f>
        <v>0</v>
      </c>
      <c r="I59" s="60">
        <v>0</v>
      </c>
      <c r="J59" s="60">
        <f>J24+J33+J41+J48</f>
        <v>0</v>
      </c>
      <c r="K59" s="59"/>
      <c r="L59" s="61"/>
    </row>
    <row r="60" spans="1:12">
      <c r="A60" s="96"/>
      <c r="B60" s="99"/>
      <c r="C60" s="59" t="s">
        <v>66</v>
      </c>
      <c r="D60" s="51">
        <f t="shared" ref="D60" si="13">E60+F60+I60+J60</f>
        <v>0</v>
      </c>
      <c r="E60" s="60">
        <f>E25+E34+E42+E49</f>
        <v>0</v>
      </c>
      <c r="F60" s="60">
        <v>0</v>
      </c>
      <c r="G60" s="60">
        <v>0</v>
      </c>
      <c r="H60" s="60">
        <v>0</v>
      </c>
      <c r="I60" s="60">
        <v>0</v>
      </c>
      <c r="J60" s="60">
        <f>J25+J34+J42+J49</f>
        <v>0</v>
      </c>
      <c r="K60" s="59"/>
      <c r="L60" s="61"/>
    </row>
    <row r="61" spans="1:12" ht="29.25" customHeight="1" thickBot="1">
      <c r="A61" s="97"/>
      <c r="B61" s="100"/>
      <c r="C61" s="62" t="s">
        <v>68</v>
      </c>
      <c r="D61" s="63">
        <f>D52+D53+D54+D55+D56+D57+D58+D59</f>
        <v>4151.3534600000003</v>
      </c>
      <c r="E61" s="63">
        <f t="shared" ref="E61:H61" si="14">E52+E53+E54+E55+E56+E57+E58+E59</f>
        <v>0</v>
      </c>
      <c r="F61" s="63">
        <f t="shared" si="14"/>
        <v>2275</v>
      </c>
      <c r="G61" s="63">
        <f t="shared" si="14"/>
        <v>712</v>
      </c>
      <c r="H61" s="63">
        <f t="shared" si="14"/>
        <v>1563</v>
      </c>
      <c r="I61" s="63">
        <f>I52+I53+I54+I55+I56+I57+I58+I59</f>
        <v>1876.35346</v>
      </c>
      <c r="J61" s="63">
        <f>J52+J53+J54+J55+J56+J57+J58</f>
        <v>0</v>
      </c>
      <c r="K61" s="64"/>
      <c r="L61" s="65"/>
    </row>
  </sheetData>
  <mergeCells count="37">
    <mergeCell ref="I1:L1"/>
    <mergeCell ref="K34:K40"/>
    <mergeCell ref="L34:L40"/>
    <mergeCell ref="B34:B40"/>
    <mergeCell ref="A34:A40"/>
    <mergeCell ref="A10:L10"/>
    <mergeCell ref="A11:L15"/>
    <mergeCell ref="F6:H6"/>
    <mergeCell ref="A2:L2"/>
    <mergeCell ref="E4:I4"/>
    <mergeCell ref="D4:D8"/>
    <mergeCell ref="L4:L8"/>
    <mergeCell ref="J4:J8"/>
    <mergeCell ref="K4:K8"/>
    <mergeCell ref="A4:A8"/>
    <mergeCell ref="B4:B8"/>
    <mergeCell ref="A52:A61"/>
    <mergeCell ref="B52:B61"/>
    <mergeCell ref="L41:L47"/>
    <mergeCell ref="L50:L51"/>
    <mergeCell ref="K41:K47"/>
    <mergeCell ref="A41:A47"/>
    <mergeCell ref="B41:B47"/>
    <mergeCell ref="C4:C8"/>
    <mergeCell ref="F5:I5"/>
    <mergeCell ref="E5:E8"/>
    <mergeCell ref="G7:H7"/>
    <mergeCell ref="I6:I8"/>
    <mergeCell ref="F7:F8"/>
    <mergeCell ref="K16:K24"/>
    <mergeCell ref="L16:L24"/>
    <mergeCell ref="B16:B24"/>
    <mergeCell ref="A16:A24"/>
    <mergeCell ref="A25:A33"/>
    <mergeCell ref="B25:B33"/>
    <mergeCell ref="K25:K33"/>
    <mergeCell ref="L25:L33"/>
  </mergeCells>
  <pageMargins left="0.59055118110236227" right="0.39370078740157483" top="0.39370078740157483" bottom="0.39370078740157483" header="0.39370078740157483" footer="0.31496062992125984"/>
  <pageSetup paperSize="9" scale="75" orientation="landscape" r:id="rId1"/>
  <rowBreaks count="2" manualBreakCount="2">
    <brk id="31" max="11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tabSelected="1" view="pageBreakPreview" zoomScaleSheetLayoutView="100" workbookViewId="0">
      <selection activeCell="I17" sqref="I17"/>
    </sheetView>
  </sheetViews>
  <sheetFormatPr defaultRowHeight="15"/>
  <cols>
    <col min="1" max="1" width="4.5703125" style="1" customWidth="1"/>
    <col min="2" max="2" width="22.28515625" style="1" customWidth="1"/>
    <col min="3" max="3" width="11.42578125" style="1" customWidth="1"/>
    <col min="4" max="4" width="13.85546875" style="1" customWidth="1"/>
    <col min="5" max="5" width="8.7109375" style="1" customWidth="1"/>
    <col min="6" max="6" width="12.42578125" style="1" customWidth="1"/>
    <col min="7" max="7" width="11" style="1" customWidth="1"/>
    <col min="8" max="8" width="13.140625" style="1" customWidth="1"/>
    <col min="9" max="9" width="11.5703125" style="1" customWidth="1"/>
    <col min="10" max="10" width="12.140625" style="1" customWidth="1"/>
    <col min="11" max="11" width="16" style="1" customWidth="1"/>
    <col min="12" max="16384" width="9.140625" style="1"/>
  </cols>
  <sheetData>
    <row r="1" spans="1:13" ht="54.75" customHeight="1" thickBot="1">
      <c r="H1" s="142" t="s">
        <v>65</v>
      </c>
      <c r="I1" s="142"/>
      <c r="J1" s="142"/>
      <c r="K1" s="142"/>
      <c r="L1" s="2"/>
      <c r="M1" s="2"/>
    </row>
    <row r="2" spans="1:13" ht="18.75">
      <c r="A2" s="143" t="s">
        <v>34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3" ht="15.75" thickBot="1">
      <c r="A3" s="3"/>
      <c r="B3" s="4"/>
      <c r="C3" s="4"/>
      <c r="D3" s="4"/>
      <c r="E3" s="4"/>
      <c r="F3" s="4"/>
      <c r="G3" s="4"/>
      <c r="H3" s="4"/>
      <c r="I3" s="4"/>
      <c r="J3" s="4"/>
      <c r="K3" s="5"/>
    </row>
    <row r="4" spans="1:13" ht="15" customHeight="1" thickBot="1">
      <c r="A4" s="130" t="s">
        <v>0</v>
      </c>
      <c r="B4" s="74" t="s">
        <v>23</v>
      </c>
      <c r="C4" s="74" t="s">
        <v>1</v>
      </c>
      <c r="D4" s="122" t="s">
        <v>24</v>
      </c>
      <c r="E4" s="118" t="s">
        <v>2</v>
      </c>
      <c r="F4" s="94"/>
      <c r="G4" s="94"/>
      <c r="H4" s="94"/>
      <c r="I4" s="119"/>
      <c r="J4" s="128" t="s">
        <v>3</v>
      </c>
      <c r="K4" s="125" t="s">
        <v>26</v>
      </c>
    </row>
    <row r="5" spans="1:13" ht="15" customHeight="1" thickBot="1">
      <c r="A5" s="131"/>
      <c r="B5" s="75"/>
      <c r="C5" s="75"/>
      <c r="D5" s="75"/>
      <c r="E5" s="123" t="s">
        <v>5</v>
      </c>
      <c r="F5" s="118" t="s">
        <v>25</v>
      </c>
      <c r="G5" s="94"/>
      <c r="H5" s="94"/>
      <c r="I5" s="119"/>
      <c r="J5" s="90"/>
      <c r="K5" s="126"/>
    </row>
    <row r="6" spans="1:13" ht="29.25" customHeight="1" thickBot="1">
      <c r="A6" s="131"/>
      <c r="B6" s="75"/>
      <c r="C6" s="75"/>
      <c r="D6" s="75"/>
      <c r="E6" s="123"/>
      <c r="F6" s="118" t="s">
        <v>49</v>
      </c>
      <c r="G6" s="94"/>
      <c r="H6" s="119"/>
      <c r="I6" s="91" t="s">
        <v>28</v>
      </c>
      <c r="J6" s="90"/>
      <c r="K6" s="126"/>
    </row>
    <row r="7" spans="1:13" ht="15" customHeight="1">
      <c r="A7" s="131"/>
      <c r="B7" s="75"/>
      <c r="C7" s="75"/>
      <c r="D7" s="75"/>
      <c r="E7" s="123"/>
      <c r="F7" s="91" t="s">
        <v>45</v>
      </c>
      <c r="G7" s="133" t="s">
        <v>44</v>
      </c>
      <c r="H7" s="134"/>
      <c r="I7" s="92"/>
      <c r="J7" s="90"/>
      <c r="K7" s="126"/>
    </row>
    <row r="8" spans="1:13" ht="60.75" thickBot="1">
      <c r="A8" s="132"/>
      <c r="B8" s="76"/>
      <c r="C8" s="76"/>
      <c r="D8" s="76"/>
      <c r="E8" s="124"/>
      <c r="F8" s="93"/>
      <c r="G8" s="6" t="s">
        <v>47</v>
      </c>
      <c r="H8" s="7" t="s">
        <v>48</v>
      </c>
      <c r="I8" s="93"/>
      <c r="J8" s="129"/>
      <c r="K8" s="127"/>
    </row>
    <row r="9" spans="1:13">
      <c r="A9" s="8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10">
        <v>11</v>
      </c>
    </row>
    <row r="10" spans="1:13" ht="21" customHeight="1">
      <c r="A10" s="139" t="s">
        <v>13</v>
      </c>
      <c r="B10" s="140" t="s">
        <v>31</v>
      </c>
      <c r="C10" s="11" t="s">
        <v>40</v>
      </c>
      <c r="D10" s="12">
        <f>E10+F10+I10+J10</f>
        <v>76.5</v>
      </c>
      <c r="E10" s="12">
        <v>0</v>
      </c>
      <c r="F10" s="12">
        <f>G10+H10</f>
        <v>0</v>
      </c>
      <c r="G10" s="13">
        <v>0</v>
      </c>
      <c r="H10" s="13">
        <v>0</v>
      </c>
      <c r="I10" s="13">
        <v>76.5</v>
      </c>
      <c r="J10" s="14">
        <v>0</v>
      </c>
      <c r="K10" s="135" t="s">
        <v>33</v>
      </c>
    </row>
    <row r="11" spans="1:13" ht="21" customHeight="1">
      <c r="A11" s="139"/>
      <c r="B11" s="141"/>
      <c r="C11" s="11" t="s">
        <v>41</v>
      </c>
      <c r="D11" s="12">
        <f t="shared" ref="D11" si="0">E11+F11+I11+J11</f>
        <v>2522.1</v>
      </c>
      <c r="E11" s="12">
        <v>0</v>
      </c>
      <c r="F11" s="12">
        <f t="shared" ref="F11" si="1">G11+H11</f>
        <v>2275</v>
      </c>
      <c r="G11" s="13">
        <v>712</v>
      </c>
      <c r="H11" s="13">
        <v>1563</v>
      </c>
      <c r="I11" s="13">
        <v>247.1</v>
      </c>
      <c r="J11" s="14">
        <v>0</v>
      </c>
      <c r="K11" s="136"/>
    </row>
    <row r="12" spans="1:13" ht="21" customHeight="1">
      <c r="A12" s="139"/>
      <c r="B12" s="141"/>
      <c r="C12" s="15" t="s">
        <v>42</v>
      </c>
      <c r="D12" s="12">
        <f>E12+F12+I12+J12</f>
        <v>165.81345999999999</v>
      </c>
      <c r="E12" s="13">
        <v>0</v>
      </c>
      <c r="F12" s="12">
        <f t="shared" ref="F12:F17" si="2">G12+H12</f>
        <v>0</v>
      </c>
      <c r="G12" s="13">
        <v>0</v>
      </c>
      <c r="H12" s="13">
        <v>0</v>
      </c>
      <c r="I12" s="13">
        <v>165.81345999999999</v>
      </c>
      <c r="J12" s="16">
        <v>0</v>
      </c>
      <c r="K12" s="136"/>
    </row>
    <row r="13" spans="1:13" ht="21" customHeight="1">
      <c r="A13" s="139"/>
      <c r="B13" s="141"/>
      <c r="C13" s="11" t="s">
        <v>51</v>
      </c>
      <c r="D13" s="12">
        <f t="shared" ref="D13:D17" si="3">E13+F13+I13+J13</f>
        <v>321.64299999999997</v>
      </c>
      <c r="E13" s="12">
        <v>0</v>
      </c>
      <c r="F13" s="12">
        <f t="shared" si="2"/>
        <v>0</v>
      </c>
      <c r="G13" s="13">
        <v>0</v>
      </c>
      <c r="H13" s="13">
        <v>0</v>
      </c>
      <c r="I13" s="13">
        <v>321.64299999999997</v>
      </c>
      <c r="J13" s="14">
        <v>0</v>
      </c>
      <c r="K13" s="136"/>
    </row>
    <row r="14" spans="1:13" ht="52.5" hidden="1" customHeight="1">
      <c r="A14" s="139"/>
      <c r="B14" s="141"/>
      <c r="C14" s="17" t="s">
        <v>52</v>
      </c>
      <c r="D14" s="12">
        <f t="shared" ref="D14:D15" si="4">E14+F14+I14+J14</f>
        <v>77</v>
      </c>
      <c r="E14" s="18">
        <v>0</v>
      </c>
      <c r="F14" s="12">
        <f t="shared" si="2"/>
        <v>0</v>
      </c>
      <c r="G14" s="18">
        <v>0</v>
      </c>
      <c r="H14" s="18">
        <v>0</v>
      </c>
      <c r="I14" s="18">
        <v>77</v>
      </c>
      <c r="J14" s="19">
        <v>0</v>
      </c>
      <c r="K14" s="136"/>
    </row>
    <row r="15" spans="1:13" ht="19.149999999999999" customHeight="1">
      <c r="A15" s="139"/>
      <c r="B15" s="141"/>
      <c r="C15" s="11" t="s">
        <v>52</v>
      </c>
      <c r="D15" s="12">
        <f t="shared" si="4"/>
        <v>11.297000000000001</v>
      </c>
      <c r="E15" s="12">
        <v>0</v>
      </c>
      <c r="F15" s="12">
        <f t="shared" si="2"/>
        <v>0</v>
      </c>
      <c r="G15" s="13">
        <v>0</v>
      </c>
      <c r="H15" s="13">
        <v>0</v>
      </c>
      <c r="I15" s="13">
        <v>11.297000000000001</v>
      </c>
      <c r="J15" s="14">
        <v>0</v>
      </c>
      <c r="K15" s="136"/>
    </row>
    <row r="16" spans="1:13" ht="21" customHeight="1">
      <c r="A16" s="139"/>
      <c r="B16" s="141"/>
      <c r="C16" s="17" t="s">
        <v>56</v>
      </c>
      <c r="D16" s="12">
        <f t="shared" si="3"/>
        <v>977</v>
      </c>
      <c r="E16" s="18">
        <v>0</v>
      </c>
      <c r="F16" s="12">
        <f t="shared" si="2"/>
        <v>0</v>
      </c>
      <c r="G16" s="18">
        <v>0</v>
      </c>
      <c r="H16" s="18">
        <v>0</v>
      </c>
      <c r="I16" s="18">
        <v>977</v>
      </c>
      <c r="J16" s="19">
        <v>0</v>
      </c>
      <c r="K16" s="136"/>
    </row>
    <row r="17" spans="1:11" ht="21" customHeight="1">
      <c r="A17" s="139"/>
      <c r="B17" s="141"/>
      <c r="C17" s="17" t="s">
        <v>58</v>
      </c>
      <c r="D17" s="13">
        <f t="shared" si="3"/>
        <v>77</v>
      </c>
      <c r="E17" s="18">
        <v>0</v>
      </c>
      <c r="F17" s="13">
        <f t="shared" si="2"/>
        <v>0</v>
      </c>
      <c r="G17" s="18">
        <v>0</v>
      </c>
      <c r="H17" s="18">
        <v>0</v>
      </c>
      <c r="I17" s="18">
        <v>77</v>
      </c>
      <c r="J17" s="19">
        <v>0</v>
      </c>
      <c r="K17" s="136"/>
    </row>
    <row r="18" spans="1:11" ht="21" customHeight="1">
      <c r="A18" s="139"/>
      <c r="B18" s="20"/>
      <c r="C18" s="17" t="s">
        <v>62</v>
      </c>
      <c r="D18" s="13">
        <f t="shared" ref="D18" si="5">E18+F18+I18+J18</f>
        <v>0</v>
      </c>
      <c r="E18" s="18">
        <v>0</v>
      </c>
      <c r="F18" s="13">
        <f t="shared" ref="F18" si="6">G18+H18</f>
        <v>0</v>
      </c>
      <c r="G18" s="18">
        <v>0</v>
      </c>
      <c r="H18" s="18">
        <v>0</v>
      </c>
      <c r="I18" s="18">
        <v>0</v>
      </c>
      <c r="J18" s="19">
        <v>0</v>
      </c>
      <c r="K18" s="137"/>
    </row>
    <row r="19" spans="1:11" ht="21" customHeight="1" thickBot="1">
      <c r="A19" s="139"/>
      <c r="B19" s="20"/>
      <c r="C19" s="17" t="s">
        <v>67</v>
      </c>
      <c r="D19" s="21">
        <f t="shared" ref="D19" si="7">E19+F19+I19+J19</f>
        <v>0</v>
      </c>
      <c r="E19" s="22">
        <v>0</v>
      </c>
      <c r="F19" s="12">
        <f t="shared" ref="F19" si="8">G19+H19</f>
        <v>0</v>
      </c>
      <c r="G19" s="22">
        <v>0</v>
      </c>
      <c r="H19" s="22">
        <v>0</v>
      </c>
      <c r="I19" s="22">
        <v>0</v>
      </c>
      <c r="J19" s="23">
        <v>0</v>
      </c>
      <c r="K19" s="137"/>
    </row>
    <row r="20" spans="1:11" ht="33" customHeight="1" thickBot="1">
      <c r="A20" s="139"/>
      <c r="B20" s="73" t="s">
        <v>32</v>
      </c>
      <c r="C20" s="24" t="s">
        <v>69</v>
      </c>
      <c r="D20" s="25">
        <f>D10+D11+D12+D13+D15+D16+D17+D19</f>
        <v>4151.3534600000003</v>
      </c>
      <c r="E20" s="25">
        <f>E10+E11+E12+E13+E15+E16+E17+E19</f>
        <v>0</v>
      </c>
      <c r="F20" s="25">
        <f t="shared" ref="F20:H20" si="9">F10+F11+F12+F13+F15+F16+F17+F19</f>
        <v>2275</v>
      </c>
      <c r="G20" s="25">
        <f t="shared" si="9"/>
        <v>712</v>
      </c>
      <c r="H20" s="25">
        <f t="shared" si="9"/>
        <v>1563</v>
      </c>
      <c r="I20" s="25">
        <f>I10+I11+I12+I13+I15+I16+I17+I19</f>
        <v>1876.35346</v>
      </c>
      <c r="J20" s="25">
        <f>J10+J11+J12+J13+J15+J16+J17</f>
        <v>0</v>
      </c>
      <c r="K20" s="138"/>
    </row>
  </sheetData>
  <mergeCells count="18">
    <mergeCell ref="H1:K1"/>
    <mergeCell ref="A2:K2"/>
    <mergeCell ref="A4:A8"/>
    <mergeCell ref="B4:B8"/>
    <mergeCell ref="C4:C8"/>
    <mergeCell ref="D4:D8"/>
    <mergeCell ref="E4:I4"/>
    <mergeCell ref="J4:J8"/>
    <mergeCell ref="K4:K8"/>
    <mergeCell ref="E5:E8"/>
    <mergeCell ref="F5:I5"/>
    <mergeCell ref="I6:I8"/>
    <mergeCell ref="F6:H6"/>
    <mergeCell ref="F7:F8"/>
    <mergeCell ref="G7:H7"/>
    <mergeCell ref="K10:K20"/>
    <mergeCell ref="A10:A20"/>
    <mergeCell ref="B10:B17"/>
  </mergeCells>
  <pageMargins left="0.78740157480314965" right="0.39370078740157483" top="0.39370078740157483" bottom="0.39370078740157483" header="0.31496062992125984" footer="0.31496062992125984"/>
  <pageSetup paperSize="9" scale="9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2</vt:lpstr>
      <vt:lpstr>Ресурсное обеспечение</vt:lpstr>
      <vt:lpstr>'Ресурсное обеспечение'!Область_печати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retivova_vyu</cp:lastModifiedBy>
  <cp:lastPrinted>2022-10-17T07:20:49Z</cp:lastPrinted>
  <dcterms:created xsi:type="dcterms:W3CDTF">2016-10-10T15:59:48Z</dcterms:created>
  <dcterms:modified xsi:type="dcterms:W3CDTF">2022-10-17T07:21:48Z</dcterms:modified>
</cp:coreProperties>
</file>